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258B1B03-1DF5-44E3-85C4-19C9AA0420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МЦК" sheetId="7" r:id="rId1"/>
    <sheet name="Лист1" sheetId="8" r:id="rId2"/>
  </sheets>
  <definedNames>
    <definedName name="_xlnm.Print_Area" localSheetId="0">НМЦК!$A$1:$M$13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7" l="1"/>
  <c r="I7" i="7" s="1"/>
  <c r="J7" i="7" s="1"/>
  <c r="K7" i="7" l="1"/>
  <c r="K8" i="7" s="1"/>
  <c r="D6" i="7"/>
  <c r="E6" i="7" s="1"/>
  <c r="F6" i="7" s="1"/>
  <c r="G6" i="7" s="1"/>
  <c r="H6" i="7" s="1"/>
  <c r="I6" i="7" s="1"/>
  <c r="J6" i="7" s="1"/>
  <c r="K6" i="7" s="1"/>
</calcChain>
</file>

<file path=xl/sharedStrings.xml><?xml version="1.0" encoding="utf-8"?>
<sst xmlns="http://schemas.openxmlformats.org/spreadsheetml/2006/main" count="22" uniqueCount="21">
  <si>
    <t>Количество источников ценовой информации</t>
  </si>
  <si>
    <t>Цены поставщиков (исполнителей, подрядчиков) за единицу товара (работы, услуги), руб.</t>
  </si>
  <si>
    <t>Среднее квадратическое отклонение</t>
  </si>
  <si>
    <t>Средняя арифметическая цена за ед&lt;ц&gt;</t>
  </si>
  <si>
    <t>Коэффициент вариации цен V (%)</t>
  </si>
  <si>
    <t>ИТОГО</t>
  </si>
  <si>
    <t xml:space="preserve">Основные характеристики объекта закупки </t>
  </si>
  <si>
    <t>Наименование объекта закупки</t>
  </si>
  <si>
    <t>В соответствии с техническим заданием.</t>
  </si>
  <si>
    <t>Количество
(усл. ед.)</t>
  </si>
  <si>
    <t>Расчет НМЦ договора</t>
  </si>
  <si>
    <t>Однородность совокупности значений выявленных цен, используемых в расчете НМЦ</t>
  </si>
  <si>
    <t>НМЦ, определяемая методом сопоставимых рыночных цен (анализа рынка)</t>
  </si>
  <si>
    <r>
      <rPr>
        <b/>
        <sz val="14"/>
        <color indexed="8"/>
        <rFont val="Times New Roman"/>
        <family val="1"/>
        <charset val="204"/>
      </rPr>
      <t>Расчет НМЦ по формуле</t>
    </r>
    <r>
      <rPr>
        <sz val="14"/>
        <color indexed="8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 xml:space="preserve">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</si>
  <si>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Предмет договора</t>
  </si>
  <si>
    <t xml:space="preserve">Организация № 1 </t>
  </si>
  <si>
    <t>Организация № 2</t>
  </si>
  <si>
    <t xml:space="preserve">Организация № 3 </t>
  </si>
  <si>
    <t>Поставка автомобиля ГАЗ-27527 (или эквивалент).</t>
  </si>
  <si>
    <t>На основании анализа цен,  указанных в коммерческих предложениях компаний, а так же в соответствии с утверждённым Бюджетом расходов АО ОЭЗ ППТ "Лиипецк" на 2021 год начальная (максимальная) цена договора установлена  1 736  500,00 (один миллион семьсот тридцать шесть тысяч пятьсот рублей ) руб, 00 копеек, включая все налоги, сборы и платежи, установленные законодательством РФ.</t>
  </si>
  <si>
    <r>
      <t xml:space="preserve">  3.2 </t>
    </r>
    <r>
      <rPr>
        <b/>
        <sz val="18"/>
        <color rgb="FF000000"/>
        <rFont val="Times New Roman"/>
        <family val="1"/>
        <charset val="204"/>
      </rPr>
      <t>обоснование начальной (максимальной) цены договора</t>
    </r>
    <r>
      <rPr>
        <b/>
        <sz val="14"/>
        <color rgb="FF00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</si>
</sst>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1"/>
      </left>
      <right style="thin">
        <color rgb="FF000001"/>
      </right>
      <top/>
      <bottom style="thin">
        <color rgb="FF000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1"/>
      </left>
      <right/>
      <top style="thin">
        <color rgb="FF0000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1"/>
      </left>
      <right/>
      <top/>
      <bottom/>
      <diagonal/>
    </border>
    <border>
      <left style="thin">
        <color rgb="FF000001"/>
      </left>
      <right/>
      <top/>
      <bottom style="thin">
        <color rgb="FF000000"/>
      </bottom>
      <diagonal/>
    </border>
    <border>
      <left style="thin">
        <color rgb="FF000001"/>
      </left>
      <right style="thin">
        <color rgb="FF000000"/>
      </right>
      <top style="thin">
        <color indexed="64"/>
      </top>
      <bottom style="thin">
        <color rgb="FF000001"/>
      </bottom>
      <diagonal/>
    </border>
    <border>
      <left/>
      <right/>
      <top style="thin">
        <color indexed="64"/>
      </top>
      <bottom style="thin">
        <color rgb="FF000001"/>
      </bottom>
      <diagonal/>
    </border>
    <border>
      <left/>
      <right style="thin">
        <color rgb="FF000000"/>
      </right>
      <top style="thin">
        <color indexed="64"/>
      </top>
      <bottom style="thin">
        <color rgb="FF00000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2" xfId="0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 indent="1"/>
    </xf>
    <xf numFmtId="0" fontId="1" fillId="0" borderId="15" xfId="0" applyFont="1" applyBorder="1" applyAlignment="1">
      <alignment horizontal="center" wrapText="1"/>
    </xf>
    <xf numFmtId="4" fontId="6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7" xfId="0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10" fontId="1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 wrapText="1" indent="1"/>
    </xf>
    <xf numFmtId="0" fontId="1" fillId="2" borderId="21" xfId="0" applyFont="1" applyFill="1" applyBorder="1" applyAlignment="1">
      <alignment horizontal="left" vertical="center" wrapText="1" indent="1"/>
    </xf>
    <xf numFmtId="0" fontId="1" fillId="2" borderId="22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4</xdr:row>
      <xdr:rowOff>1609725</xdr:rowOff>
    </xdr:from>
    <xdr:to>
      <xdr:col>8</xdr:col>
      <xdr:colOff>1362075</xdr:colOff>
      <xdr:row>4</xdr:row>
      <xdr:rowOff>2047875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1700" y="5010150"/>
          <a:ext cx="1000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352425</xdr:colOff>
      <xdr:row>4</xdr:row>
      <xdr:rowOff>1695450</xdr:rowOff>
    </xdr:from>
    <xdr:to>
      <xdr:col>9</xdr:col>
      <xdr:colOff>1285875</xdr:colOff>
      <xdr:row>4</xdr:row>
      <xdr:rowOff>2047875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800" y="5095875"/>
          <a:ext cx="9334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714375</xdr:colOff>
      <xdr:row>4</xdr:row>
      <xdr:rowOff>2009775</xdr:rowOff>
    </xdr:from>
    <xdr:to>
      <xdr:col>10</xdr:col>
      <xdr:colOff>2200275</xdr:colOff>
      <xdr:row>4</xdr:row>
      <xdr:rowOff>2371725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6950" y="5410200"/>
          <a:ext cx="1485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752475</xdr:colOff>
      <xdr:row>4</xdr:row>
      <xdr:rowOff>1819275</xdr:rowOff>
    </xdr:from>
    <xdr:to>
      <xdr:col>10</xdr:col>
      <xdr:colOff>942975</xdr:colOff>
      <xdr:row>4</xdr:row>
      <xdr:rowOff>2076450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5050" y="5219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"/>
  <sheetViews>
    <sheetView tabSelected="1" view="pageBreakPreview" zoomScale="85" zoomScaleNormal="85" zoomScaleSheetLayoutView="85" workbookViewId="0">
      <selection activeCell="B9" sqref="B9:K9"/>
    </sheetView>
  </sheetViews>
  <sheetFormatPr defaultRowHeight="15" x14ac:dyDescent="0.25"/>
  <cols>
    <col min="1" max="1" width="37.7109375" customWidth="1"/>
    <col min="2" max="2" width="16.5703125" customWidth="1"/>
    <col min="3" max="3" width="43.85546875" customWidth="1"/>
    <col min="4" max="4" width="16.28515625" customWidth="1"/>
    <col min="5" max="5" width="18.5703125" customWidth="1"/>
    <col min="6" max="6" width="20.5703125" customWidth="1"/>
    <col min="7" max="7" width="22.5703125" customWidth="1"/>
    <col min="8" max="8" width="20" customWidth="1"/>
    <col min="9" max="9" width="29.28515625" customWidth="1"/>
    <col min="10" max="10" width="24" customWidth="1"/>
    <col min="11" max="11" width="41" customWidth="1"/>
    <col min="12" max="12" width="9.140625" hidden="1" customWidth="1"/>
    <col min="13" max="13" width="14.140625" hidden="1" customWidth="1"/>
    <col min="14" max="14" width="17" customWidth="1"/>
    <col min="15" max="15" width="16.42578125" bestFit="1" customWidth="1"/>
    <col min="16" max="16" width="18" customWidth="1"/>
    <col min="17" max="17" width="27.85546875" customWidth="1"/>
  </cols>
  <sheetData>
    <row r="1" spans="1:14" ht="42.75" customHeight="1" x14ac:dyDescent="0.25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4" ht="45.75" customHeight="1" x14ac:dyDescent="0.25">
      <c r="A2" s="8" t="s">
        <v>14</v>
      </c>
      <c r="B2" s="26" t="s">
        <v>18</v>
      </c>
      <c r="C2" s="27"/>
      <c r="D2" s="27"/>
      <c r="E2" s="27"/>
      <c r="F2" s="27"/>
      <c r="G2" s="27"/>
      <c r="H2" s="27"/>
      <c r="I2" s="27"/>
      <c r="J2" s="27"/>
      <c r="K2" s="28"/>
    </row>
    <row r="3" spans="1:14" ht="42" customHeight="1" x14ac:dyDescent="0.25">
      <c r="A3" s="1" t="s">
        <v>6</v>
      </c>
      <c r="B3" s="29" t="s">
        <v>8</v>
      </c>
      <c r="C3" s="29"/>
      <c r="D3" s="29"/>
      <c r="E3" s="29"/>
      <c r="F3" s="29"/>
      <c r="G3" s="29"/>
      <c r="H3" s="29"/>
      <c r="I3" s="29"/>
      <c r="J3" s="29"/>
      <c r="K3" s="29"/>
    </row>
    <row r="4" spans="1:14" ht="59.25" customHeight="1" x14ac:dyDescent="0.25">
      <c r="A4" s="36" t="s">
        <v>10</v>
      </c>
      <c r="B4" s="30" t="s">
        <v>9</v>
      </c>
      <c r="C4" s="31" t="s">
        <v>7</v>
      </c>
      <c r="D4" s="30" t="s">
        <v>0</v>
      </c>
      <c r="E4" s="33" t="s">
        <v>1</v>
      </c>
      <c r="F4" s="34"/>
      <c r="G4" s="34"/>
      <c r="H4" s="33" t="s">
        <v>11</v>
      </c>
      <c r="I4" s="34"/>
      <c r="J4" s="35"/>
      <c r="K4" s="13" t="s">
        <v>12</v>
      </c>
    </row>
    <row r="5" spans="1:14" ht="186" customHeight="1" x14ac:dyDescent="0.25">
      <c r="A5" s="37"/>
      <c r="B5" s="30"/>
      <c r="C5" s="32"/>
      <c r="D5" s="30"/>
      <c r="E5" s="21" t="s">
        <v>15</v>
      </c>
      <c r="F5" s="22" t="s">
        <v>16</v>
      </c>
      <c r="G5" s="22" t="s">
        <v>17</v>
      </c>
      <c r="H5" s="2" t="s">
        <v>3</v>
      </c>
      <c r="I5" s="2" t="s">
        <v>2</v>
      </c>
      <c r="J5" s="13" t="s">
        <v>4</v>
      </c>
      <c r="K5" s="7" t="s">
        <v>13</v>
      </c>
    </row>
    <row r="6" spans="1:14" s="3" customFormat="1" ht="19.5" customHeight="1" x14ac:dyDescent="0.3">
      <c r="A6" s="37"/>
      <c r="B6" s="9">
        <v>1</v>
      </c>
      <c r="C6" s="9">
        <v>2</v>
      </c>
      <c r="D6" s="9">
        <f>C6+1</f>
        <v>3</v>
      </c>
      <c r="E6" s="9">
        <f t="shared" ref="E6:K6" si="0">D6+1</f>
        <v>4</v>
      </c>
      <c r="F6" s="9">
        <f t="shared" si="0"/>
        <v>5</v>
      </c>
      <c r="G6" s="9">
        <f t="shared" si="0"/>
        <v>6</v>
      </c>
      <c r="H6" s="4">
        <f t="shared" si="0"/>
        <v>7</v>
      </c>
      <c r="I6" s="4">
        <f t="shared" si="0"/>
        <v>8</v>
      </c>
      <c r="J6" s="4">
        <f t="shared" si="0"/>
        <v>9</v>
      </c>
      <c r="K6" s="4">
        <f t="shared" si="0"/>
        <v>10</v>
      </c>
    </row>
    <row r="7" spans="1:14" s="6" customFormat="1" ht="140.25" customHeight="1" x14ac:dyDescent="0.3">
      <c r="A7" s="37"/>
      <c r="B7" s="11">
        <v>1</v>
      </c>
      <c r="C7" s="15" t="s">
        <v>18</v>
      </c>
      <c r="D7" s="11">
        <v>3</v>
      </c>
      <c r="E7" s="5">
        <v>1640000</v>
      </c>
      <c r="F7" s="12">
        <v>1670500</v>
      </c>
      <c r="G7" s="12">
        <v>1899000</v>
      </c>
      <c r="H7" s="16">
        <f>ROUND(AVERAGE(E7:G7),2)</f>
        <v>1736500</v>
      </c>
      <c r="I7" s="16">
        <f t="shared" ref="I7" si="1">SQRT(((SUM((POWER(E7-H7,2)),(POWER(F7-H7,2)),(POWER(G7-H7,2)))))/(D7-1))</f>
        <v>141552.99361016706</v>
      </c>
      <c r="J7" s="17">
        <f>I7/H7</f>
        <v>8.1516264676168765E-2</v>
      </c>
      <c r="K7" s="16">
        <f>H7*B7</f>
        <v>1736500</v>
      </c>
      <c r="N7" s="10"/>
    </row>
    <row r="8" spans="1:14" s="6" customFormat="1" ht="33" customHeight="1" x14ac:dyDescent="0.3">
      <c r="A8" s="37"/>
      <c r="B8" s="39" t="s">
        <v>5</v>
      </c>
      <c r="C8" s="40"/>
      <c r="D8" s="41"/>
      <c r="E8" s="42"/>
      <c r="F8" s="42"/>
      <c r="G8" s="42"/>
      <c r="H8" s="42"/>
      <c r="I8" s="42"/>
      <c r="J8" s="43"/>
      <c r="K8" s="5">
        <f>SUM(K7:K7)</f>
        <v>1736500</v>
      </c>
      <c r="N8" s="10"/>
    </row>
    <row r="9" spans="1:14" s="6" customFormat="1" ht="41.25" customHeight="1" x14ac:dyDescent="0.3">
      <c r="A9" s="38"/>
      <c r="B9" s="44"/>
      <c r="C9" s="45"/>
      <c r="D9" s="45"/>
      <c r="E9" s="45"/>
      <c r="F9" s="45"/>
      <c r="G9" s="45"/>
      <c r="H9" s="45"/>
      <c r="I9" s="45"/>
      <c r="J9" s="45"/>
      <c r="K9" s="46"/>
      <c r="N9" s="10"/>
    </row>
    <row r="10" spans="1:14" ht="57" customHeight="1" x14ac:dyDescent="0.3">
      <c r="A10" s="23" t="s">
        <v>19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4" ht="57" customHeight="1" x14ac:dyDescent="0.3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4" x14ac:dyDescent="0.25">
      <c r="A12" s="14"/>
      <c r="B12" s="14"/>
      <c r="C12" s="14"/>
      <c r="D12" s="14"/>
      <c r="E12" s="14"/>
      <c r="F12" s="18"/>
      <c r="G12" s="14"/>
      <c r="H12" s="14"/>
      <c r="I12" s="14"/>
    </row>
  </sheetData>
  <mergeCells count="13">
    <mergeCell ref="A10:K10"/>
    <mergeCell ref="A1:K1"/>
    <mergeCell ref="B2:K2"/>
    <mergeCell ref="B3:K3"/>
    <mergeCell ref="B4:B5"/>
    <mergeCell ref="C4:C5"/>
    <mergeCell ref="D4:D5"/>
    <mergeCell ref="E4:G4"/>
    <mergeCell ref="H4:J4"/>
    <mergeCell ref="A4:A9"/>
    <mergeCell ref="B8:C8"/>
    <mergeCell ref="D8:J8"/>
    <mergeCell ref="B9:K9"/>
  </mergeCells>
  <pageMargins left="0.62992125984251968" right="0.23622047244094491" top="0.74803149606299213" bottom="0.74803149606299213" header="0.31496062992125984" footer="0.31496062992125984"/>
  <pageSetup paperSize="9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НМЦК</vt:lpstr>
      <vt:lpstr>Лист1</vt:lpstr>
      <vt:lpstr>НМЦК!Область_печати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2021-11-29T08:09:29Z</dcterms:modified>
</cp:coreProperties>
</file>